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sgari Geçim İndirimi HESAPLA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kullanıcısı</author>
  </authors>
  <commentList>
    <comment ref="C3" authorId="0">
      <text>
        <r>
          <rPr>
            <sz val="8"/>
            <rFont val="Tahoma"/>
            <family val="0"/>
          </rPr>
          <t xml:space="preserve">UYARI:
SADECE SARI RENKLİ
HÜCRELERE RAKAM GİRİNİZ !!!
</t>
        </r>
      </text>
    </comment>
    <comment ref="C5" authorId="0">
      <text>
        <r>
          <rPr>
            <sz val="8"/>
            <rFont val="Tahoma"/>
            <family val="0"/>
          </rPr>
          <t>...:
ASGARİ ÜCRET BRÜT TUTARINI GİREREK 
HESAPLAMAYI BAŞLATIN</t>
        </r>
      </text>
    </comment>
    <comment ref="M7" authorId="0">
      <text>
        <r>
          <rPr>
            <sz val="8"/>
            <rFont val="Tahoma"/>
            <family val="0"/>
          </rPr>
          <t xml:space="preserve">..:
SADECE 1 YAZILACAK
</t>
        </r>
      </text>
    </comment>
    <comment ref="T7" authorId="0">
      <text>
        <r>
          <rPr>
            <sz val="8"/>
            <rFont val="Tahoma"/>
            <family val="0"/>
          </rPr>
          <t xml:space="preserve">...:
SAKATLIK İNDİRİMİ VARSA TUTARI BURAYA YAZINIZ
</t>
        </r>
      </text>
    </comment>
    <comment ref="M8" authorId="0">
      <text>
        <r>
          <rPr>
            <sz val="8"/>
            <rFont val="Tahoma"/>
            <family val="0"/>
          </rPr>
          <t xml:space="preserve">..:
 SADECE 1 YAZILACAK
</t>
        </r>
      </text>
    </comment>
    <comment ref="M9" authorId="0">
      <text>
        <r>
          <rPr>
            <sz val="8"/>
            <rFont val="Tahoma"/>
            <family val="0"/>
          </rPr>
          <t xml:space="preserve">...:
 1 VEYA 2 YAZILACAK.
3.ÇOCUK İÇİN AŞAĞIDAKİ SÜTÜNA 1 YAZILACAK.
</t>
        </r>
      </text>
    </comment>
    <comment ref="M10" authorId="0">
      <text>
        <r>
          <rPr>
            <sz val="8"/>
            <rFont val="Tahoma"/>
            <family val="0"/>
          </rPr>
          <t xml:space="preserve">…:
2 DEN FAZLA OLAN ÇOCUKLAR BURAYA 
YAZILACAK.                   
 </t>
        </r>
      </text>
    </comment>
    <comment ref="A19" authorId="0">
      <text>
        <r>
          <rPr>
            <sz val="8"/>
            <rFont val="Tahoma"/>
            <family val="0"/>
          </rPr>
          <t>...:
AY İÇİNDE ALACAĞI BRÜT ÜCRETİ GİRİNİZ</t>
        </r>
      </text>
    </comment>
  </commentList>
</comments>
</file>

<file path=xl/sharedStrings.xml><?xml version="1.0" encoding="utf-8"?>
<sst xmlns="http://schemas.openxmlformats.org/spreadsheetml/2006/main" count="31" uniqueCount="31">
  <si>
    <t>ASGARİ ÜCRET
BRÜT TUTARI</t>
  </si>
  <si>
    <t>2007 Yılı Sakatlık indirimi</t>
  </si>
  <si>
    <t>ASGARİ ÜCRETİN 
YILLIK TUTARI</t>
  </si>
  <si>
    <t>UYGULAMA YAPILACAK EŞ VE ÇOCUK DURUMU</t>
  </si>
  <si>
    <t>UYGULANACAK İNDİRİM ORANI (%)                  (BİR KİŞİ İÇİN)</t>
  </si>
  <si>
    <t>İNDİRİME TABİ 
TUTULACAK
 MATRAH</t>
  </si>
  <si>
    <t>1.DERECE</t>
  </si>
  <si>
    <t>2.DERECE</t>
  </si>
  <si>
    <t>3.DERECE</t>
  </si>
  <si>
    <t>KENDİSİ İÇİN ASGARİ GEÇİM İNDİRİMİ MATRAHI</t>
  </si>
  <si>
    <t>ÇALIŞMAYAN VE HERHANGİ BİR GELİRİ OLMAYAN EŞİ İÇİN</t>
  </si>
  <si>
    <t xml:space="preserve"> ÇOCUKLARIN HER BİRİ İÇİN AYRI AYRI OLMAK ÜZERE İLK İKİ ÇOCUK İÇİN </t>
  </si>
  <si>
    <t>İKİ ÇOCUKTAN FAZLA ÇOCUK İÇİN ASGARİ GEÇİM İNDİRİMİ MATRAHI</t>
  </si>
  <si>
    <t>A.G.İ MAHTRAHI</t>
  </si>
  <si>
    <t>A.G.İ YILLIK TUTARI
%15</t>
  </si>
  <si>
    <t>MAHSUP EDİLECEK 
AYLIK A.G.İ.
TUTARI</t>
  </si>
  <si>
    <t>ÜCRET BORDROSU</t>
  </si>
  <si>
    <t>Brüt Ücret</t>
  </si>
  <si>
    <t>SSK Primi</t>
  </si>
  <si>
    <t>İşsizlik K.</t>
  </si>
  <si>
    <t>Gelir Vergisi
Matrahı</t>
  </si>
  <si>
    <t>Sakatlık
İndirimi</t>
  </si>
  <si>
    <t>Gelir Vergisi 
Matrahı</t>
  </si>
  <si>
    <t>Hsp.Gel.Ver.</t>
  </si>
  <si>
    <t>Aylık Asgari 
Geçim İndirimi</t>
  </si>
  <si>
    <t>Ödenecek
 Gelir Vergisi</t>
  </si>
  <si>
    <t>Damga 
Vergisi</t>
  </si>
  <si>
    <t>Kesintiler 
Toplamı</t>
  </si>
  <si>
    <t>Net Ücret</t>
  </si>
  <si>
    <t>NOT:</t>
  </si>
  <si>
    <t>SADECE SARI RENKLİ HÜCRELERE RAKAM GİRİNİZ.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</si>
</sst>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#,##0.0000"/>
    <numFmt numFmtId="187" formatCode="#,##0.000"/>
    <numFmt numFmtId="188" formatCode="dd/mm/yyyy;@"/>
    <numFmt numFmtId="189" formatCode="#,##0.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</numFmts>
  <fonts count="17">
    <font>
      <sz val="10"/>
      <name val="Arial"/>
      <family val="0"/>
    </font>
    <font>
      <sz val="10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16"/>
      <name val="Verdana"/>
      <family val="0"/>
    </font>
    <font>
      <i/>
      <sz val="10"/>
      <color indexed="16"/>
      <name val="Verdana"/>
      <family val="0"/>
    </font>
    <font>
      <b/>
      <sz val="12"/>
      <name val="Arial"/>
      <family val="0"/>
    </font>
    <font>
      <sz val="9"/>
      <color indexed="13"/>
      <name val="Arial"/>
      <family val="0"/>
    </font>
    <font>
      <b/>
      <sz val="10"/>
      <color indexed="13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19" applyFont="1" applyBorder="1" applyAlignment="1">
      <alignment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4" fontId="5" fillId="0" borderId="0" xfId="19" applyNumberFormat="1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4" fontId="5" fillId="0" borderId="0" xfId="19" applyNumberFormat="1" applyFont="1" applyBorder="1" applyAlignment="1" quotePrefix="1">
      <alignment vertical="center" wrapText="1"/>
      <protection/>
    </xf>
    <xf numFmtId="4" fontId="5" fillId="0" borderId="0" xfId="19" applyNumberFormat="1" applyFont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4" fontId="8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8" xfId="0" applyFont="1" applyBorder="1" applyAlignment="1" quotePrefix="1">
      <alignment horizontal="centerContinuous" wrapText="1"/>
    </xf>
    <xf numFmtId="0" fontId="6" fillId="0" borderId="9" xfId="0" applyFont="1" applyBorder="1" applyAlignment="1" quotePrefix="1">
      <alignment horizontal="centerContinuous" wrapText="1"/>
    </xf>
    <xf numFmtId="4" fontId="7" fillId="0" borderId="1" xfId="19" applyNumberFormat="1" applyFont="1" applyBorder="1" applyAlignment="1">
      <alignment horizontal="centerContinuous" vertical="center" wrapText="1"/>
      <protection/>
    </xf>
    <xf numFmtId="4" fontId="8" fillId="0" borderId="10" xfId="0" applyNumberFormat="1" applyFont="1" applyBorder="1" applyAlignment="1">
      <alignment horizontal="centerContinuous"/>
    </xf>
    <xf numFmtId="4" fontId="8" fillId="0" borderId="11" xfId="0" applyNumberFormat="1" applyFont="1" applyBorder="1" applyAlignment="1">
      <alignment horizontal="centerContinuous"/>
    </xf>
    <xf numFmtId="0" fontId="6" fillId="0" borderId="9" xfId="0" applyFont="1" applyBorder="1" applyAlignment="1">
      <alignment horizontal="centerContinuous" wrapText="1"/>
    </xf>
    <xf numFmtId="0" fontId="8" fillId="0" borderId="1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/>
    </xf>
    <xf numFmtId="4" fontId="8" fillId="0" borderId="4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6" fillId="0" borderId="3" xfId="0" applyFont="1" applyBorder="1" applyAlignment="1" quotePrefix="1">
      <alignment horizontal="centerContinuous"/>
    </xf>
    <xf numFmtId="4" fontId="8" fillId="0" borderId="12" xfId="0" applyNumberFormat="1" applyFont="1" applyBorder="1" applyAlignment="1">
      <alignment horizontal="centerContinuous"/>
    </xf>
    <xf numFmtId="0" fontId="6" fillId="0" borderId="2" xfId="19" applyFont="1" applyBorder="1" applyAlignment="1">
      <alignment horizontal="centerContinuous" vertical="center" wrapText="1"/>
      <protection/>
    </xf>
    <xf numFmtId="0" fontId="6" fillId="0" borderId="3" xfId="19" applyFont="1" applyBorder="1" applyAlignment="1">
      <alignment horizontal="centerContinuous" vertical="center" wrapText="1"/>
      <protection/>
    </xf>
    <xf numFmtId="0" fontId="6" fillId="0" borderId="3" xfId="19" applyFont="1" applyBorder="1" applyAlignment="1" quotePrefix="1">
      <alignment horizontal="centerContinuous" vertical="center" wrapText="1"/>
      <protection/>
    </xf>
    <xf numFmtId="0" fontId="5" fillId="0" borderId="13" xfId="0" applyFont="1" applyBorder="1" applyAlignment="1" quotePrefix="1">
      <alignment horizontal="centerContinuous" wrapText="1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" xfId="19" applyFont="1" applyBorder="1" applyAlignment="1">
      <alignment horizontal="centerContinuous" vertical="center" wrapText="1"/>
      <protection/>
    </xf>
    <xf numFmtId="0" fontId="5" fillId="0" borderId="1" xfId="19" applyFont="1" applyBorder="1" applyAlignment="1" quotePrefix="1">
      <alignment horizontal="centerContinuous" vertical="center" wrapText="1"/>
      <protection/>
    </xf>
    <xf numFmtId="0" fontId="6" fillId="0" borderId="3" xfId="0" applyFont="1" applyBorder="1" applyAlignment="1" quotePrefix="1">
      <alignment horizontal="centerContinuous" wrapText="1"/>
    </xf>
    <xf numFmtId="0" fontId="6" fillId="0" borderId="18" xfId="19" applyFont="1" applyBorder="1" applyAlignment="1">
      <alignment horizontal="centerContinuous" vertical="center" wrapText="1"/>
      <protection/>
    </xf>
    <xf numFmtId="0" fontId="6" fillId="0" borderId="18" xfId="0" applyFont="1" applyBorder="1" applyAlignment="1">
      <alignment horizontal="centerContinuous"/>
    </xf>
    <xf numFmtId="0" fontId="11" fillId="0" borderId="0" xfId="19" applyFont="1" applyBorder="1" applyAlignment="1" quotePrefix="1">
      <alignment horizontal="centerContinuous" vertical="center" wrapText="1"/>
      <protection/>
    </xf>
    <xf numFmtId="4" fontId="8" fillId="0" borderId="19" xfId="0" applyNumberFormat="1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7" fillId="0" borderId="1" xfId="19" applyNumberFormat="1" applyFont="1" applyBorder="1" applyAlignment="1">
      <alignment horizontal="center" vertical="center" wrapText="1"/>
      <protection/>
    </xf>
    <xf numFmtId="4" fontId="7" fillId="0" borderId="20" xfId="19" applyNumberFormat="1" applyFont="1" applyBorder="1" applyAlignment="1">
      <alignment horizontal="center" vertical="center" wrapText="1"/>
      <protection/>
    </xf>
    <xf numFmtId="4" fontId="7" fillId="0" borderId="21" xfId="19" applyNumberFormat="1" applyFont="1" applyBorder="1" applyAlignment="1">
      <alignment horizontal="center" vertical="center" wrapText="1"/>
      <protection/>
    </xf>
    <xf numFmtId="4" fontId="7" fillId="0" borderId="23" xfId="19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 quotePrefix="1">
      <alignment horizontal="center" wrapText="1"/>
    </xf>
    <xf numFmtId="0" fontId="5" fillId="0" borderId="14" xfId="0" applyFont="1" applyBorder="1" applyAlignment="1" quotePrefix="1">
      <alignment horizontal="center" wrapText="1"/>
    </xf>
    <xf numFmtId="0" fontId="5" fillId="0" borderId="15" xfId="0" applyFont="1" applyBorder="1" applyAlignment="1" quotePrefix="1">
      <alignment horizontal="center" wrapText="1"/>
    </xf>
    <xf numFmtId="0" fontId="5" fillId="0" borderId="7" xfId="0" applyFont="1" applyBorder="1" applyAlignment="1" quotePrefix="1">
      <alignment horizontal="center" wrapText="1"/>
    </xf>
    <xf numFmtId="0" fontId="5" fillId="0" borderId="0" xfId="0" applyFont="1" applyBorder="1" applyAlignment="1" quotePrefix="1">
      <alignment horizontal="center" wrapText="1"/>
    </xf>
    <xf numFmtId="0" fontId="5" fillId="0" borderId="5" xfId="0" applyFont="1" applyBorder="1" applyAlignment="1" quotePrefix="1">
      <alignment horizontal="center" wrapText="1"/>
    </xf>
    <xf numFmtId="0" fontId="5" fillId="0" borderId="6" xfId="0" applyFont="1" applyBorder="1" applyAlignment="1" quotePrefix="1">
      <alignment horizontal="center" wrapText="1"/>
    </xf>
    <xf numFmtId="0" fontId="5" fillId="0" borderId="16" xfId="0" applyFont="1" applyBorder="1" applyAlignment="1" quotePrefix="1">
      <alignment horizontal="center" wrapText="1"/>
    </xf>
    <xf numFmtId="0" fontId="5" fillId="0" borderId="17" xfId="0" applyFont="1" applyBorder="1" applyAlignment="1" quotePrefix="1">
      <alignment horizontal="center" wrapText="1"/>
    </xf>
    <xf numFmtId="0" fontId="13" fillId="3" borderId="24" xfId="0" applyFont="1" applyFill="1" applyBorder="1" applyAlignment="1" quotePrefix="1">
      <alignment horizontal="center" wrapText="1"/>
    </xf>
    <xf numFmtId="0" fontId="13" fillId="3" borderId="25" xfId="0" applyFont="1" applyFill="1" applyBorder="1" applyAlignment="1" quotePrefix="1">
      <alignment horizontal="center" wrapText="1"/>
    </xf>
    <xf numFmtId="0" fontId="13" fillId="3" borderId="26" xfId="0" applyFont="1" applyFill="1" applyBorder="1" applyAlignment="1" quotePrefix="1">
      <alignment horizontal="center" wrapText="1"/>
    </xf>
    <xf numFmtId="0" fontId="13" fillId="3" borderId="27" xfId="0" applyFont="1" applyFill="1" applyBorder="1" applyAlignment="1" quotePrefix="1">
      <alignment horizontal="center" wrapText="1"/>
    </xf>
    <xf numFmtId="0" fontId="13" fillId="3" borderId="16" xfId="0" applyFont="1" applyFill="1" applyBorder="1" applyAlignment="1" quotePrefix="1">
      <alignment horizontal="center" wrapText="1"/>
    </xf>
    <xf numFmtId="0" fontId="13" fillId="3" borderId="28" xfId="0" applyFont="1" applyFill="1" applyBorder="1" applyAlignment="1" quotePrefix="1">
      <alignment horizontal="center" wrapText="1"/>
    </xf>
    <xf numFmtId="4" fontId="8" fillId="2" borderId="29" xfId="19" applyNumberFormat="1" applyFont="1" applyFill="1" applyBorder="1" applyAlignment="1">
      <alignment horizontal="center" vertical="center" wrapText="1"/>
      <protection/>
    </xf>
    <xf numFmtId="4" fontId="8" fillId="2" borderId="30" xfId="19" applyNumberFormat="1" applyFont="1" applyFill="1" applyBorder="1" applyAlignment="1">
      <alignment horizontal="center" vertical="center" wrapText="1"/>
      <protection/>
    </xf>
    <xf numFmtId="4" fontId="8" fillId="2" borderId="22" xfId="19" applyNumberFormat="1" applyFont="1" applyFill="1" applyBorder="1" applyAlignment="1">
      <alignment horizontal="center" vertical="center" wrapText="1"/>
      <protection/>
    </xf>
    <xf numFmtId="0" fontId="5" fillId="0" borderId="13" xfId="19" applyFont="1" applyBorder="1" applyAlignment="1" quotePrefix="1">
      <alignment horizontal="center" vertical="center" wrapText="1"/>
      <protection/>
    </xf>
    <xf numFmtId="0" fontId="5" fillId="0" borderId="15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center" vertical="center" wrapText="1"/>
      <protection/>
    </xf>
    <xf numFmtId="4" fontId="8" fillId="2" borderId="29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10" fontId="7" fillId="0" borderId="20" xfId="19" applyNumberFormat="1" applyFont="1" applyBorder="1" applyAlignment="1" quotePrefix="1">
      <alignment horizontal="center" vertical="center" wrapText="1"/>
      <protection/>
    </xf>
    <xf numFmtId="4" fontId="7" fillId="0" borderId="23" xfId="19" applyNumberFormat="1" applyFont="1" applyBorder="1" applyAlignment="1" quotePrefix="1">
      <alignment horizontal="center" vertical="center" wrapText="1"/>
      <protection/>
    </xf>
    <xf numFmtId="9" fontId="7" fillId="0" borderId="20" xfId="19" applyNumberFormat="1" applyFont="1" applyBorder="1" applyAlignment="1" quotePrefix="1">
      <alignment horizontal="center" vertical="center" wrapText="1"/>
      <protection/>
    </xf>
    <xf numFmtId="1" fontId="8" fillId="2" borderId="20" xfId="19" applyNumberFormat="1" applyFont="1" applyFill="1" applyBorder="1" applyAlignment="1">
      <alignment horizontal="center" vertical="center" wrapText="1"/>
      <protection/>
    </xf>
    <xf numFmtId="1" fontId="8" fillId="2" borderId="23" xfId="19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İzlenen Köprü" xfId="17"/>
    <cellStyle name="Köprü" xfId="18"/>
    <cellStyle name="Normal_ÖNEMLİ BİLGİLE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" name="Çizim 14"/>
        <xdr:cNvSpPr>
          <a:spLocks/>
        </xdr:cNvSpPr>
      </xdr:nvSpPr>
      <xdr:spPr>
        <a:xfrm>
          <a:off x="3486150" y="4448175"/>
          <a:ext cx="0" cy="0"/>
        </a:xfrm>
        <a:custGeom>
          <a:pathLst>
            <a:path h="16384" w="16384">
              <a:moveTo>
                <a:pt x="0" y="8192"/>
              </a:moveTo>
              <a:lnTo>
                <a:pt x="3277" y="16384"/>
              </a:lnTo>
              <a:lnTo>
                <a:pt x="3277" y="12288"/>
              </a:lnTo>
              <a:lnTo>
                <a:pt x="13107" y="12288"/>
              </a:lnTo>
              <a:lnTo>
                <a:pt x="13107" y="16384"/>
              </a:lnTo>
              <a:lnTo>
                <a:pt x="16384" y="8192"/>
              </a:lnTo>
              <a:lnTo>
                <a:pt x="13107" y="0"/>
              </a:lnTo>
              <a:lnTo>
                <a:pt x="13107" y="4096"/>
              </a:lnTo>
              <a:lnTo>
                <a:pt x="3277" y="4096"/>
              </a:lnTo>
              <a:lnTo>
                <a:pt x="3277" y="0"/>
              </a:lnTo>
              <a:lnTo>
                <a:pt x="0" y="8192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"/>
  <sheetViews>
    <sheetView showGridLines="0" tabSelected="1" zoomScale="85" zoomScaleNormal="85" workbookViewId="0" topLeftCell="A1">
      <selection activeCell="A20" sqref="A20"/>
    </sheetView>
  </sheetViews>
  <sheetFormatPr defaultColWidth="9.140625" defaultRowHeight="12.75"/>
  <cols>
    <col min="1" max="1" width="5.7109375" style="1" customWidth="1"/>
    <col min="2" max="2" width="5.8515625" style="1" customWidth="1"/>
    <col min="3" max="3" width="5.140625" style="1" customWidth="1"/>
    <col min="4" max="4" width="6.28125" style="1" customWidth="1"/>
    <col min="5" max="5" width="4.00390625" style="1" customWidth="1"/>
    <col min="6" max="6" width="5.140625" style="1" customWidth="1"/>
    <col min="7" max="7" width="5.421875" style="1" customWidth="1"/>
    <col min="8" max="8" width="6.421875" style="1" customWidth="1"/>
    <col min="9" max="9" width="8.28125" style="1" customWidth="1"/>
    <col min="10" max="11" width="5.8515625" style="1" customWidth="1"/>
    <col min="12" max="12" width="5.7109375" style="1" customWidth="1"/>
    <col min="13" max="13" width="6.57421875" style="1" customWidth="1"/>
    <col min="14" max="14" width="5.421875" style="1" customWidth="1"/>
    <col min="15" max="15" width="6.140625" style="1" customWidth="1"/>
    <col min="16" max="16" width="6.00390625" style="1" customWidth="1"/>
    <col min="17" max="17" width="6.421875" style="1" customWidth="1"/>
    <col min="18" max="18" width="6.7109375" style="1" customWidth="1"/>
    <col min="19" max="19" width="4.8515625" style="1" customWidth="1"/>
    <col min="20" max="20" width="7.28125" style="1" customWidth="1"/>
    <col min="21" max="21" width="7.00390625" style="1" customWidth="1"/>
    <col min="22" max="22" width="6.421875" style="1" customWidth="1"/>
    <col min="23" max="23" width="2.140625" style="1" customWidth="1"/>
    <col min="24" max="24" width="5.140625" style="1" customWidth="1"/>
    <col min="25" max="25" width="8.8515625" style="1" customWidth="1"/>
    <col min="26" max="16384" width="5.140625" style="1" customWidth="1"/>
  </cols>
  <sheetData>
    <row r="1" ht="12"/>
    <row r="2" ht="12.75" thickBot="1">
      <c r="O2" s="27"/>
    </row>
    <row r="3" spans="2:26" ht="19.5" customHeight="1">
      <c r="B3" s="2"/>
      <c r="C3" s="77" t="s">
        <v>0</v>
      </c>
      <c r="D3" s="78"/>
      <c r="E3" s="78"/>
      <c r="F3" s="79"/>
      <c r="L3" s="3"/>
      <c r="N3" s="4"/>
      <c r="T3" s="17" t="s">
        <v>1</v>
      </c>
      <c r="W3" s="16"/>
      <c r="Z3" s="16"/>
    </row>
    <row r="4" spans="3:23" ht="22.5" customHeight="1">
      <c r="C4" s="80"/>
      <c r="D4" s="81"/>
      <c r="E4" s="81"/>
      <c r="F4" s="82"/>
      <c r="J4" s="48" t="s">
        <v>2</v>
      </c>
      <c r="K4" s="49"/>
      <c r="L4" s="50"/>
      <c r="M4" s="86" t="s">
        <v>3</v>
      </c>
      <c r="N4" s="87"/>
      <c r="O4" s="68" t="s">
        <v>4</v>
      </c>
      <c r="P4" s="70"/>
      <c r="Q4" s="68" t="s">
        <v>5</v>
      </c>
      <c r="R4" s="69"/>
      <c r="S4" s="70"/>
      <c r="T4" s="60" t="s">
        <v>6</v>
      </c>
      <c r="U4" s="61"/>
      <c r="V4" s="64">
        <v>570</v>
      </c>
      <c r="W4" s="64"/>
    </row>
    <row r="5" spans="1:23" ht="19.5" customHeight="1" thickBot="1">
      <c r="A5" s="4"/>
      <c r="B5" s="4"/>
      <c r="C5" s="83">
        <v>585</v>
      </c>
      <c r="D5" s="84"/>
      <c r="E5" s="84"/>
      <c r="F5" s="85"/>
      <c r="G5" s="4"/>
      <c r="H5" s="11"/>
      <c r="J5" s="30"/>
      <c r="K5" s="31"/>
      <c r="L5" s="28"/>
      <c r="M5" s="88"/>
      <c r="N5" s="89"/>
      <c r="O5" s="71"/>
      <c r="P5" s="73"/>
      <c r="Q5" s="71"/>
      <c r="R5" s="72"/>
      <c r="S5" s="73"/>
      <c r="T5" s="60" t="s">
        <v>7</v>
      </c>
      <c r="U5" s="61"/>
      <c r="V5" s="64">
        <v>280</v>
      </c>
      <c r="W5" s="64"/>
    </row>
    <row r="6" spans="10:23" ht="17.25" customHeight="1">
      <c r="J6" s="29"/>
      <c r="K6" s="51"/>
      <c r="L6" s="52"/>
      <c r="M6" s="90"/>
      <c r="N6" s="91"/>
      <c r="O6" s="74"/>
      <c r="P6" s="76"/>
      <c r="Q6" s="74"/>
      <c r="R6" s="75"/>
      <c r="S6" s="76"/>
      <c r="T6" s="60" t="s">
        <v>8</v>
      </c>
      <c r="U6" s="61"/>
      <c r="V6" s="64">
        <v>140</v>
      </c>
      <c r="W6" s="64"/>
    </row>
    <row r="7" spans="1:25" ht="30.75" customHeight="1">
      <c r="A7" s="5">
        <v>1</v>
      </c>
      <c r="B7" s="54" t="s">
        <v>9</v>
      </c>
      <c r="C7" s="53"/>
      <c r="D7" s="53"/>
      <c r="E7" s="53"/>
      <c r="F7" s="53"/>
      <c r="G7" s="53"/>
      <c r="H7" s="53"/>
      <c r="I7" s="53"/>
      <c r="J7" s="34">
        <f>C5*12</f>
        <v>7020</v>
      </c>
      <c r="K7" s="34"/>
      <c r="L7" s="34"/>
      <c r="M7" s="97">
        <v>1</v>
      </c>
      <c r="N7" s="98"/>
      <c r="O7" s="96">
        <v>0.5</v>
      </c>
      <c r="P7" s="95"/>
      <c r="Q7" s="65">
        <f>((J7*O7)*M7)</f>
        <v>3510</v>
      </c>
      <c r="R7" s="66"/>
      <c r="S7" s="67"/>
      <c r="T7" s="20"/>
      <c r="Y7" s="15"/>
    </row>
    <row r="8" spans="1:19" ht="34.5" customHeight="1">
      <c r="A8" s="5">
        <v>2</v>
      </c>
      <c r="B8" s="53" t="s">
        <v>10</v>
      </c>
      <c r="C8" s="53"/>
      <c r="D8" s="53"/>
      <c r="E8" s="53"/>
      <c r="F8" s="53"/>
      <c r="G8" s="53"/>
      <c r="H8" s="53"/>
      <c r="I8" s="53"/>
      <c r="J8" s="34">
        <f>J7</f>
        <v>7020</v>
      </c>
      <c r="K8" s="34"/>
      <c r="L8" s="34"/>
      <c r="M8" s="97">
        <v>1</v>
      </c>
      <c r="N8" s="98"/>
      <c r="O8" s="96">
        <v>0.1</v>
      </c>
      <c r="P8" s="95"/>
      <c r="Q8" s="65">
        <f>((J8*O8)*M8)</f>
        <v>702</v>
      </c>
      <c r="R8" s="66"/>
      <c r="S8" s="67"/>
    </row>
    <row r="9" spans="1:19" ht="34.5" customHeight="1">
      <c r="A9" s="5">
        <v>3</v>
      </c>
      <c r="B9" s="53" t="s">
        <v>11</v>
      </c>
      <c r="C9" s="53"/>
      <c r="D9" s="53"/>
      <c r="E9" s="53"/>
      <c r="F9" s="53"/>
      <c r="G9" s="53"/>
      <c r="H9" s="53"/>
      <c r="I9" s="53"/>
      <c r="J9" s="34">
        <f>J7</f>
        <v>7020</v>
      </c>
      <c r="K9" s="34"/>
      <c r="L9" s="34"/>
      <c r="M9" s="97">
        <v>2</v>
      </c>
      <c r="N9" s="98"/>
      <c r="O9" s="94">
        <v>0.075</v>
      </c>
      <c r="P9" s="95"/>
      <c r="Q9" s="65">
        <f>((J9*O9)*M9)</f>
        <v>1053</v>
      </c>
      <c r="R9" s="66"/>
      <c r="S9" s="67"/>
    </row>
    <row r="10" spans="1:24" ht="34.5" customHeight="1">
      <c r="A10" s="5">
        <v>4</v>
      </c>
      <c r="B10" s="54" t="s">
        <v>12</v>
      </c>
      <c r="C10" s="53"/>
      <c r="D10" s="53"/>
      <c r="E10" s="53"/>
      <c r="F10" s="53"/>
      <c r="G10" s="53"/>
      <c r="H10" s="53"/>
      <c r="I10" s="53"/>
      <c r="J10" s="34">
        <f>J7</f>
        <v>7020</v>
      </c>
      <c r="K10" s="34"/>
      <c r="L10" s="34"/>
      <c r="M10" s="97">
        <v>2</v>
      </c>
      <c r="N10" s="98"/>
      <c r="O10" s="96">
        <v>0.05</v>
      </c>
      <c r="P10" s="95"/>
      <c r="Q10" s="65">
        <f>((J10*O10)*M10)</f>
        <v>702</v>
      </c>
      <c r="R10" s="66"/>
      <c r="S10" s="67"/>
      <c r="X10" s="18"/>
    </row>
    <row r="11" ht="13.5" thickBot="1">
      <c r="X11" s="18"/>
    </row>
    <row r="12" spans="1:24" ht="36.75" customHeight="1">
      <c r="A12" s="7"/>
      <c r="B12" s="45" t="s">
        <v>13</v>
      </c>
      <c r="C12" s="46"/>
      <c r="D12" s="46"/>
      <c r="E12" s="47" t="s">
        <v>14</v>
      </c>
      <c r="F12" s="46"/>
      <c r="G12" s="46"/>
      <c r="H12" s="46"/>
      <c r="I12" s="47" t="s">
        <v>15</v>
      </c>
      <c r="J12" s="46"/>
      <c r="K12" s="56"/>
      <c r="L12" s="6"/>
      <c r="M12" s="8"/>
      <c r="N12" s="9"/>
      <c r="O12" s="10"/>
      <c r="P12" s="10"/>
      <c r="Q12" s="10"/>
      <c r="R12" s="11"/>
      <c r="S12" s="11"/>
      <c r="X12" s="18"/>
    </row>
    <row r="13" spans="2:24" ht="21" customHeight="1" thickBot="1">
      <c r="B13" s="44">
        <f>SUM(Q7:S10)</f>
        <v>5967</v>
      </c>
      <c r="C13" s="42"/>
      <c r="D13" s="42"/>
      <c r="E13" s="41">
        <f>B13*0.15</f>
        <v>895.05</v>
      </c>
      <c r="F13" s="41"/>
      <c r="G13" s="41"/>
      <c r="H13" s="41"/>
      <c r="I13" s="41">
        <f>E13/12</f>
        <v>74.58749999999999</v>
      </c>
      <c r="J13" s="41"/>
      <c r="K13" s="59"/>
      <c r="X13" s="18"/>
    </row>
    <row r="14" spans="2:24" ht="12.75">
      <c r="B14" s="12"/>
      <c r="C14" s="3"/>
      <c r="D14" s="3"/>
      <c r="E14" s="3"/>
      <c r="F14" s="3"/>
      <c r="G14" s="3"/>
      <c r="H14" s="3"/>
      <c r="I14" s="13"/>
      <c r="J14" s="13"/>
      <c r="K14" s="13"/>
      <c r="X14"/>
    </row>
    <row r="15" spans="2:24" ht="12.75">
      <c r="B15" s="12"/>
      <c r="C15" s="3"/>
      <c r="D15" s="3"/>
      <c r="E15" s="3"/>
      <c r="F15" s="3"/>
      <c r="G15" s="3"/>
      <c r="H15" s="3"/>
      <c r="I15" s="13"/>
      <c r="J15" s="13"/>
      <c r="K15" s="13"/>
      <c r="X15" s="18"/>
    </row>
    <row r="16" spans="1:24" ht="15.75">
      <c r="A16" s="7"/>
      <c r="B16" s="58" t="s">
        <v>16</v>
      </c>
      <c r="C16" s="58"/>
      <c r="D16" s="58"/>
      <c r="E16" s="58"/>
      <c r="F16" s="58"/>
      <c r="G16" s="58"/>
      <c r="H16" s="4"/>
      <c r="I16" s="4"/>
      <c r="J16" s="10"/>
      <c r="K16" s="10"/>
      <c r="L16" s="6"/>
      <c r="M16" s="8"/>
      <c r="N16" s="8"/>
      <c r="O16" s="9"/>
      <c r="P16" s="9"/>
      <c r="Q16" s="10"/>
      <c r="R16" s="10"/>
      <c r="S16" s="10"/>
      <c r="X16"/>
    </row>
    <row r="17" ht="5.25" customHeight="1" thickBot="1">
      <c r="X17" s="18"/>
    </row>
    <row r="18" spans="1:27" s="14" customFormat="1" ht="38.25" customHeight="1">
      <c r="A18" s="22" t="s">
        <v>17</v>
      </c>
      <c r="B18" s="23"/>
      <c r="C18" s="23" t="s">
        <v>18</v>
      </c>
      <c r="D18" s="23"/>
      <c r="E18" s="40" t="s">
        <v>19</v>
      </c>
      <c r="F18" s="40"/>
      <c r="G18" s="32" t="s">
        <v>20</v>
      </c>
      <c r="H18" s="37"/>
      <c r="I18" s="24" t="s">
        <v>21</v>
      </c>
      <c r="J18" s="39" t="s">
        <v>22</v>
      </c>
      <c r="K18" s="40"/>
      <c r="L18" s="43" t="s">
        <v>23</v>
      </c>
      <c r="M18" s="43"/>
      <c r="N18" s="32" t="s">
        <v>24</v>
      </c>
      <c r="O18" s="33"/>
      <c r="P18" s="32" t="s">
        <v>25</v>
      </c>
      <c r="Q18" s="33"/>
      <c r="R18" s="25" t="s">
        <v>26</v>
      </c>
      <c r="S18" s="55" t="s">
        <v>27</v>
      </c>
      <c r="T18" s="40"/>
      <c r="U18" s="40" t="s">
        <v>28</v>
      </c>
      <c r="V18" s="57"/>
      <c r="AA18"/>
    </row>
    <row r="19" spans="1:27" ht="26.25" customHeight="1" thickBot="1">
      <c r="A19" s="92">
        <v>585</v>
      </c>
      <c r="B19" s="93"/>
      <c r="C19" s="62">
        <f>A19*0.14</f>
        <v>81.9</v>
      </c>
      <c r="D19" s="99"/>
      <c r="E19" s="41">
        <f>A19*0.01</f>
        <v>5.8500000000000005</v>
      </c>
      <c r="F19" s="42"/>
      <c r="G19" s="35">
        <f>A19-C19-E19</f>
        <v>497.25</v>
      </c>
      <c r="H19" s="38"/>
      <c r="I19" s="26">
        <f>T7</f>
        <v>0</v>
      </c>
      <c r="J19" s="41">
        <f>G19-I19</f>
        <v>497.25</v>
      </c>
      <c r="K19" s="42"/>
      <c r="L19" s="41">
        <f>J19*0.15</f>
        <v>74.58749999999999</v>
      </c>
      <c r="M19" s="41"/>
      <c r="N19" s="35">
        <f>I13</f>
        <v>74.58749999999999</v>
      </c>
      <c r="O19" s="36"/>
      <c r="P19" s="41">
        <f>IF(L19&gt;I13,L19-I13,0)</f>
        <v>0</v>
      </c>
      <c r="Q19" s="42"/>
      <c r="R19" s="26">
        <f>A19*0.006</f>
        <v>3.5100000000000002</v>
      </c>
      <c r="S19" s="41">
        <f>R19+P19+E19+C19</f>
        <v>91.26</v>
      </c>
      <c r="T19" s="42"/>
      <c r="U19" s="62">
        <f>A19-S19</f>
        <v>493.74</v>
      </c>
      <c r="V19" s="63"/>
      <c r="AA19" s="19"/>
    </row>
    <row r="20" ht="12"/>
    <row r="21" ht="12"/>
    <row r="22" spans="2:10" ht="12.75">
      <c r="B22" s="21" t="s">
        <v>29</v>
      </c>
      <c r="C22" s="21" t="s">
        <v>30</v>
      </c>
      <c r="D22" s="21"/>
      <c r="E22" s="21"/>
      <c r="F22" s="21"/>
      <c r="G22" s="21"/>
      <c r="H22" s="21"/>
      <c r="I22" s="21"/>
      <c r="J22" s="21"/>
    </row>
  </sheetData>
  <sheetProtection/>
  <protectedRanges>
    <protectedRange sqref="C5 M7:N10 T7 A19 O9" name="Aralık1"/>
  </protectedRanges>
  <mergeCells count="23">
    <mergeCell ref="A19:B19"/>
    <mergeCell ref="O9:P9"/>
    <mergeCell ref="O8:P8"/>
    <mergeCell ref="O7:P7"/>
    <mergeCell ref="O10:P10"/>
    <mergeCell ref="M7:N7"/>
    <mergeCell ref="M8:N8"/>
    <mergeCell ref="M9:N9"/>
    <mergeCell ref="M10:N10"/>
    <mergeCell ref="C19:D19"/>
    <mergeCell ref="Q10:S10"/>
    <mergeCell ref="Q4:S6"/>
    <mergeCell ref="C3:F4"/>
    <mergeCell ref="Q9:S9"/>
    <mergeCell ref="Q8:S8"/>
    <mergeCell ref="Q7:S7"/>
    <mergeCell ref="C5:F5"/>
    <mergeCell ref="M4:N6"/>
    <mergeCell ref="O4:P6"/>
    <mergeCell ref="U19:V19"/>
    <mergeCell ref="V4:W4"/>
    <mergeCell ref="V5:W5"/>
    <mergeCell ref="V6:W6"/>
  </mergeCells>
  <printOptions/>
  <pageMargins left="0.49" right="0.75" top="0.93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2007-12-03T18:33:31Z</cp:lastPrinted>
  <dcterms:created xsi:type="dcterms:W3CDTF">2007-12-06T07:47:32Z</dcterms:created>
  <dcterms:modified xsi:type="dcterms:W3CDTF">2007-12-06T07:47:32Z</dcterms:modified>
  <cp:category/>
  <cp:version/>
  <cp:contentType/>
  <cp:contentStatus/>
</cp:coreProperties>
</file>